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945" activeTab="2"/>
  </bookViews>
  <sheets>
    <sheet name="圖文1" sheetId="1" r:id="rId1"/>
    <sheet name="排序結果" sheetId="2" r:id="rId2"/>
    <sheet name="獎項分配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<sst xmlns="http://schemas.openxmlformats.org/spreadsheetml/2006/main" count="142" uniqueCount="110">
  <si>
    <t>200FL*1</t>
  </si>
  <si>
    <t>圖文01</t>
  </si>
  <si>
    <t xml:space="preserve">原來這都是宿命 </t>
  </si>
  <si>
    <t>圖文04</t>
  </si>
  <si>
    <t>浮生偷得二日閒</t>
  </si>
  <si>
    <t>圖文08</t>
  </si>
  <si>
    <t xml:space="preserve">群鶯獻慶之 流金 流精 留經 </t>
  </si>
  <si>
    <t>圖文09</t>
  </si>
  <si>
    <t>澳門中國城夜總會的結束</t>
  </si>
  <si>
    <t>圖文10</t>
  </si>
  <si>
    <t>恐龍救生隊</t>
  </si>
  <si>
    <t>圖文11</t>
  </si>
  <si>
    <t>今夜，妳是我的新娘</t>
  </si>
  <si>
    <t>圖文12</t>
  </si>
  <si>
    <t xml:space="preserve">赤壁戰--祭東風三國美女來助性 </t>
  </si>
  <si>
    <t>圖文14</t>
  </si>
  <si>
    <t>串燒 TWIN 寶貝</t>
  </si>
  <si>
    <t>圖文16</t>
  </si>
  <si>
    <t>good bye my love 如果真有來生</t>
  </si>
  <si>
    <t>圖文19</t>
  </si>
  <si>
    <t>傻屌正傳IV -- 回鍋</t>
  </si>
  <si>
    <t>圖文20</t>
  </si>
  <si>
    <t xml:space="preserve">救國進行式ing </t>
  </si>
  <si>
    <t>圖文21</t>
  </si>
  <si>
    <t xml:space="preserve">養洨鬼 </t>
  </si>
  <si>
    <t>圖文22</t>
  </si>
  <si>
    <t xml:space="preserve">滾滾風塵--400變800的恨 </t>
  </si>
  <si>
    <t>圖文23</t>
  </si>
  <si>
    <t xml:space="preserve">流金歲月的符號 -- 幹 </t>
  </si>
  <si>
    <t>評審分</t>
  </si>
  <si>
    <t>評審
名次</t>
  </si>
  <si>
    <t>發文ID</t>
  </si>
  <si>
    <t>原作者</t>
  </si>
  <si>
    <t>文章名稱</t>
  </si>
  <si>
    <t>回應數</t>
  </si>
  <si>
    <t>回應分</t>
  </si>
  <si>
    <t>公投數</t>
  </si>
  <si>
    <t>公投分</t>
  </si>
  <si>
    <t>大眾
總分</t>
  </si>
  <si>
    <t>大眾
名次</t>
  </si>
  <si>
    <t>總成績</t>
  </si>
  <si>
    <t>總名次</t>
  </si>
  <si>
    <t>大眾分</t>
  </si>
  <si>
    <t>文   章   名   稱</t>
  </si>
  <si>
    <t>獲      得      獎      勵</t>
  </si>
  <si>
    <t>大賽獎金</t>
  </si>
  <si>
    <t>歲月值</t>
  </si>
  <si>
    <t>流金幣</t>
  </si>
  <si>
    <t>貢獻值</t>
  </si>
  <si>
    <t>勳章</t>
  </si>
  <si>
    <t>VIP贊助獎</t>
  </si>
  <si>
    <t>贊助者</t>
  </si>
  <si>
    <t>500SN*1+200FL*1</t>
  </si>
  <si>
    <t>USD$100+200FL*1
500SN*1
泰晶殿折價劵2張</t>
  </si>
  <si>
    <t>小蜜蜂KEN+台北high
秋水
coil</t>
  </si>
  <si>
    <r>
      <t>註1：得獎者三個月內需發超激文1篇。</t>
    </r>
    <r>
      <rPr>
        <sz val="12"/>
        <color indexed="10"/>
        <rFont val="標楷體"/>
        <family val="4"/>
      </rPr>
      <t>(by台北high)</t>
    </r>
  </si>
  <si>
    <t>500SN*1+200FL*1
RMB$500 K房劵
泰晶殿折價劵2張</t>
  </si>
  <si>
    <t>周星星+台北high
藍藍天空
coil</t>
  </si>
  <si>
    <r>
      <t>註1：得獎後需再PO一篇超激，若是鑽翡以上得獎，得獎文需要PO在鑽翡館。</t>
    </r>
    <r>
      <rPr>
        <sz val="12"/>
        <color indexed="10"/>
        <rFont val="標楷體"/>
        <family val="4"/>
      </rPr>
      <t>(by周星星)</t>
    </r>
    <r>
      <rPr>
        <sz val="12"/>
        <color indexed="40"/>
        <rFont val="標楷體"/>
        <family val="4"/>
      </rPr>
      <t xml:space="preserve">
註2：得獎者三個月內需發超激文1篇。</t>
    </r>
    <r>
      <rPr>
        <sz val="12"/>
        <color indexed="10"/>
        <rFont val="標楷體"/>
        <family val="4"/>
      </rPr>
      <t>(by台北high)</t>
    </r>
    <r>
      <rPr>
        <sz val="12"/>
        <color indexed="40"/>
        <rFont val="標楷體"/>
        <family val="4"/>
      </rPr>
      <t xml:space="preserve">
註3：K房劵領取方式，請洽贊助者</t>
    </r>
    <r>
      <rPr>
        <sz val="12"/>
        <color indexed="10"/>
        <rFont val="標楷體"/>
        <family val="4"/>
      </rPr>
      <t>藍藍天空</t>
    </r>
    <r>
      <rPr>
        <sz val="12"/>
        <color indexed="40"/>
        <rFont val="標楷體"/>
        <family val="4"/>
      </rPr>
      <t>。</t>
    </r>
  </si>
  <si>
    <t>200FL*1+500SN*1
泰晶殿折價劵2張</t>
  </si>
  <si>
    <t>台北high+我愛奶炮
coil</t>
  </si>
  <si>
    <r>
      <rPr>
        <sz val="12"/>
        <color indexed="40"/>
        <rFont val="標楷體"/>
        <family val="4"/>
      </rPr>
      <t>註1：得獎者三個月內需發超激文1篇。</t>
    </r>
    <r>
      <rPr>
        <sz val="12"/>
        <color indexed="10"/>
        <rFont val="標楷體"/>
        <family val="4"/>
      </rPr>
      <t>(by台北high)</t>
    </r>
  </si>
  <si>
    <t>500SN*1+500SN*1</t>
  </si>
  <si>
    <t>常延回+色影無忌</t>
  </si>
  <si>
    <t>200FL*2</t>
  </si>
  <si>
    <t>影子</t>
  </si>
  <si>
    <t>公明之鳥+佛洛伊德</t>
  </si>
  <si>
    <t>ice</t>
  </si>
  <si>
    <t>200FL*1</t>
  </si>
  <si>
    <t>阿道伕</t>
  </si>
  <si>
    <t>800過夜劵*1</t>
  </si>
  <si>
    <t>匯華ken</t>
  </si>
  <si>
    <t>水晶獎</t>
  </si>
  <si>
    <t>龜公勳</t>
  </si>
  <si>
    <t>200FL*1+150FL*1</t>
  </si>
  <si>
    <t>王來福+無名氏</t>
  </si>
  <si>
    <t>吃屁獎</t>
  </si>
  <si>
    <t>滋屄勳</t>
  </si>
  <si>
    <t>300FL*1+150FL*1</t>
  </si>
  <si>
    <t>吃屁笨雞+無名氏</t>
  </si>
  <si>
    <t>參加獎</t>
  </si>
  <si>
    <t>BBB、CCC、DDD、EEE、FFF、GGG、HHH、III、JJJ、KKK、LLL、MMM</t>
  </si>
  <si>
    <t xml:space="preserve">滾滾風塵--400變800的恨 </t>
  </si>
  <si>
    <t xml:space="preserve">原來這都是宿命 </t>
  </si>
  <si>
    <t xml:space="preserve">養洨鬼 </t>
  </si>
  <si>
    <t xml:space="preserve">流金歲月的符號 -- 幹 </t>
  </si>
  <si>
    <t>今夜，妳是我的新娘</t>
  </si>
  <si>
    <t>澳門中國城夜總會的結束</t>
  </si>
  <si>
    <t xml:space="preserve">救國進行式ing </t>
  </si>
  <si>
    <t>傻屌正傳IV -- 回鍋</t>
  </si>
  <si>
    <t>浮生偷得二日閒</t>
  </si>
  <si>
    <t xml:space="preserve">群鶯獻慶之 流金 流精 留經 </t>
  </si>
  <si>
    <t>串燒 TWIN 寶貝</t>
  </si>
  <si>
    <t xml:space="preserve">赤壁戰--祭東風三國美女來助性 </t>
  </si>
  <si>
    <t>恐龍救生隊</t>
  </si>
  <si>
    <t>good bye my love 如果真有來生</t>
  </si>
  <si>
    <t>圖文22</t>
  </si>
  <si>
    <t>圖文01</t>
  </si>
  <si>
    <t>圖文21</t>
  </si>
  <si>
    <t>圖文23</t>
  </si>
  <si>
    <t>圖文11</t>
  </si>
  <si>
    <t>圖文09</t>
  </si>
  <si>
    <t>圖文20</t>
  </si>
  <si>
    <t>圖文19</t>
  </si>
  <si>
    <t>圖文04</t>
  </si>
  <si>
    <t>圖文08</t>
  </si>
  <si>
    <t>圖文14</t>
  </si>
  <si>
    <t>圖文12</t>
  </si>
  <si>
    <t>圖文10</t>
  </si>
  <si>
    <t>圖文16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</si>
</sst>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NT$&quot;#,##0_);\(&quot;NT$&quot;#,##0\)"/>
    <numFmt numFmtId="179" formatCode="0.00_);[Red]\(0.00\)"/>
    <numFmt numFmtId="180" formatCode="0.0_);[Red]\(0.0\)"/>
    <numFmt numFmtId="181" formatCode="0.0%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標楷體"/>
      <family val="4"/>
    </font>
    <font>
      <sz val="12"/>
      <name val="標楷體"/>
      <family val="4"/>
    </font>
    <font>
      <sz val="12"/>
      <color indexed="4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3.5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b/>
      <sz val="13.5"/>
      <color theme="1"/>
      <name val="Arial"/>
      <family val="2"/>
    </font>
    <font>
      <sz val="12"/>
      <color rgb="FF00B0F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double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76" fontId="44" fillId="0" borderId="11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9" fontId="44" fillId="33" borderId="15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78" fontId="44" fillId="0" borderId="13" xfId="0" applyNumberFormat="1" applyFont="1" applyBorder="1" applyAlignment="1">
      <alignment horizontal="center" vertical="center"/>
    </xf>
    <xf numFmtId="178" fontId="44" fillId="0" borderId="22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4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4" fillId="34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4" fillId="0" borderId="16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3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177" fontId="45" fillId="0" borderId="11" xfId="0" applyNumberFormat="1" applyFont="1" applyBorder="1" applyAlignment="1">
      <alignment horizontal="center" vertical="center"/>
    </xf>
    <xf numFmtId="177" fontId="45" fillId="0" borderId="12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176" fontId="44" fillId="0" borderId="31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76" fontId="44" fillId="0" borderId="20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4" fillId="0" borderId="22" xfId="0" applyNumberFormat="1" applyFont="1" applyBorder="1" applyAlignment="1">
      <alignment horizontal="center" vertical="center"/>
    </xf>
    <xf numFmtId="179" fontId="44" fillId="0" borderId="13" xfId="0" applyNumberFormat="1" applyFont="1" applyBorder="1" applyAlignment="1">
      <alignment horizontal="center" vertical="center"/>
    </xf>
    <xf numFmtId="179" fontId="44" fillId="0" borderId="21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180" fontId="0" fillId="0" borderId="0" xfId="0" applyNumberFormat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4" borderId="35" xfId="0" applyFont="1" applyFill="1" applyBorder="1" applyAlignment="1">
      <alignment horizontal="center" vertical="center"/>
    </xf>
    <xf numFmtId="0" fontId="44" fillId="34" borderId="32" xfId="0" applyFont="1" applyFill="1" applyBorder="1" applyAlignment="1">
      <alignment horizontal="center" vertical="center"/>
    </xf>
    <xf numFmtId="0" fontId="44" fillId="34" borderId="33" xfId="0" applyFont="1" applyFill="1" applyBorder="1" applyAlignment="1">
      <alignment horizontal="center" vertical="center"/>
    </xf>
    <xf numFmtId="0" fontId="45" fillId="35" borderId="32" xfId="0" applyFont="1" applyFill="1" applyBorder="1" applyAlignment="1">
      <alignment horizontal="center" vertical="center" wrapText="1"/>
    </xf>
    <xf numFmtId="0" fontId="45" fillId="35" borderId="33" xfId="0" applyFont="1" applyFill="1" applyBorder="1" applyAlignment="1">
      <alignment horizontal="center" vertical="center"/>
    </xf>
    <xf numFmtId="0" fontId="44" fillId="18" borderId="36" xfId="0" applyFont="1" applyFill="1" applyBorder="1" applyAlignment="1">
      <alignment horizontal="center" vertical="center"/>
    </xf>
    <xf numFmtId="0" fontId="44" fillId="18" borderId="37" xfId="0" applyFont="1" applyFill="1" applyBorder="1" applyAlignment="1">
      <alignment horizontal="center" vertical="center"/>
    </xf>
    <xf numFmtId="0" fontId="44" fillId="18" borderId="38" xfId="0" applyFont="1" applyFill="1" applyBorder="1" applyAlignment="1">
      <alignment horizontal="center" vertical="center"/>
    </xf>
    <xf numFmtId="0" fontId="44" fillId="18" borderId="39" xfId="0" applyFont="1" applyFill="1" applyBorder="1" applyAlignment="1">
      <alignment horizontal="center" vertical="center"/>
    </xf>
    <xf numFmtId="0" fontId="44" fillId="18" borderId="14" xfId="0" applyFont="1" applyFill="1" applyBorder="1" applyAlignment="1">
      <alignment horizontal="center" vertical="center"/>
    </xf>
    <xf numFmtId="0" fontId="44" fillId="18" borderId="1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/>
    </xf>
    <xf numFmtId="0" fontId="44" fillId="35" borderId="22" xfId="0" applyFont="1" applyFill="1" applyBorder="1" applyAlignment="1">
      <alignment horizontal="center" vertical="center"/>
    </xf>
    <xf numFmtId="0" fontId="44" fillId="35" borderId="40" xfId="0" applyFont="1" applyFill="1" applyBorder="1" applyAlignment="1">
      <alignment horizontal="center" vertical="center"/>
    </xf>
    <xf numFmtId="9" fontId="44" fillId="35" borderId="30" xfId="0" applyNumberFormat="1" applyFont="1" applyFill="1" applyBorder="1" applyAlignment="1">
      <alignment horizontal="center" vertical="center"/>
    </xf>
    <xf numFmtId="0" fontId="44" fillId="35" borderId="41" xfId="0" applyFont="1" applyFill="1" applyBorder="1" applyAlignment="1">
      <alignment horizontal="center" vertical="center"/>
    </xf>
    <xf numFmtId="0" fontId="44" fillId="18" borderId="42" xfId="0" applyFont="1" applyFill="1" applyBorder="1" applyAlignment="1">
      <alignment horizontal="center" vertical="center"/>
    </xf>
    <xf numFmtId="0" fontId="44" fillId="18" borderId="43" xfId="0" applyFont="1" applyFill="1" applyBorder="1" applyAlignment="1">
      <alignment horizontal="center" vertical="center"/>
    </xf>
    <xf numFmtId="0" fontId="44" fillId="18" borderId="32" xfId="0" applyFont="1" applyFill="1" applyBorder="1" applyAlignment="1">
      <alignment horizontal="center" vertical="center"/>
    </xf>
    <xf numFmtId="0" fontId="44" fillId="18" borderId="33" xfId="0" applyFont="1" applyFill="1" applyBorder="1" applyAlignment="1">
      <alignment horizontal="center" vertical="center"/>
    </xf>
    <xf numFmtId="9" fontId="44" fillId="35" borderId="41" xfId="0" applyNumberFormat="1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/>
    </xf>
    <xf numFmtId="0" fontId="44" fillId="34" borderId="32" xfId="0" applyFont="1" applyFill="1" applyBorder="1" applyAlignment="1">
      <alignment horizontal="center" vertical="center" wrapText="1"/>
    </xf>
    <xf numFmtId="0" fontId="44" fillId="34" borderId="46" xfId="0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5" borderId="30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18" borderId="47" xfId="0" applyFont="1" applyFill="1" applyBorder="1" applyAlignment="1">
      <alignment horizontal="center" vertical="center"/>
    </xf>
    <xf numFmtId="0" fontId="44" fillId="18" borderId="48" xfId="0" applyFont="1" applyFill="1" applyBorder="1" applyAlignment="1">
      <alignment horizontal="center" vertical="center"/>
    </xf>
    <xf numFmtId="0" fontId="44" fillId="18" borderId="49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179" fontId="44" fillId="0" borderId="30" xfId="0" applyNumberFormat="1" applyFont="1" applyBorder="1" applyAlignment="1">
      <alignment horizontal="center" vertical="center"/>
    </xf>
    <xf numFmtId="179" fontId="44" fillId="0" borderId="31" xfId="0" applyNumberFormat="1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176" fontId="44" fillId="0" borderId="30" xfId="0" applyNumberFormat="1" applyFont="1" applyBorder="1" applyAlignment="1">
      <alignment horizontal="center" vertical="center"/>
    </xf>
    <xf numFmtId="176" fontId="44" fillId="0" borderId="31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7" fillId="0" borderId="2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178" fontId="44" fillId="0" borderId="21" xfId="0" applyNumberFormat="1" applyFont="1" applyBorder="1" applyAlignment="1">
      <alignment horizontal="left" vertical="center"/>
    </xf>
    <xf numFmtId="178" fontId="44" fillId="0" borderId="10" xfId="0" applyNumberFormat="1" applyFont="1" applyBorder="1" applyAlignment="1">
      <alignment horizontal="left" vertical="center"/>
    </xf>
    <xf numFmtId="178" fontId="44" fillId="0" borderId="12" xfId="0" applyNumberFormat="1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179" fontId="44" fillId="0" borderId="20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76" fontId="44" fillId="0" borderId="20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35" borderId="24" xfId="0" applyFont="1" applyFill="1" applyBorder="1" applyAlignment="1">
      <alignment horizontal="center" vertical="center"/>
    </xf>
    <xf numFmtId="0" fontId="44" fillId="35" borderId="5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45" fillId="35" borderId="44" xfId="0" applyFont="1" applyFill="1" applyBorder="1" applyAlignment="1">
      <alignment horizontal="center" vertical="center" wrapText="1"/>
    </xf>
    <xf numFmtId="0" fontId="45" fillId="35" borderId="4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16"/>
    </sheetView>
  </sheetViews>
  <sheetFormatPr defaultColWidth="9.00390625" defaultRowHeight="15.75"/>
  <cols>
    <col min="1" max="1" width="7.50390625" style="1" customWidth="1"/>
    <col min="2" max="2" width="7.50390625" style="0" bestFit="1" customWidth="1"/>
    <col min="3" max="3" width="32.75390625" style="0" bestFit="1" customWidth="1"/>
    <col min="4" max="4" width="7.50390625" style="0" bestFit="1" customWidth="1"/>
    <col min="5" max="5" width="6.50390625" style="0" bestFit="1" customWidth="1"/>
    <col min="6" max="6" width="5.50390625" style="0" bestFit="1" customWidth="1"/>
    <col min="7" max="7" width="7.50390625" style="1" bestFit="1" customWidth="1"/>
    <col min="8" max="8" width="7.50390625" style="0" bestFit="1" customWidth="1"/>
    <col min="9" max="9" width="7.50390625" style="1" bestFit="1" customWidth="1"/>
    <col min="10" max="10" width="7.50390625" style="0" bestFit="1" customWidth="1"/>
    <col min="11" max="11" width="6.50390625" style="0" bestFit="1" customWidth="1"/>
    <col min="12" max="12" width="4.50390625" style="0" bestFit="1" customWidth="1"/>
    <col min="13" max="13" width="7.50390625" style="0" bestFit="1" customWidth="1"/>
    <col min="14" max="14" width="7.50390625" style="1" bestFit="1" customWidth="1"/>
  </cols>
  <sheetData>
    <row r="1" spans="1:14" s="15" customFormat="1" ht="16.5">
      <c r="A1" s="106" t="s">
        <v>31</v>
      </c>
      <c r="B1" s="108" t="s">
        <v>32</v>
      </c>
      <c r="C1" s="110" t="s">
        <v>33</v>
      </c>
      <c r="D1" s="114" t="s">
        <v>29</v>
      </c>
      <c r="E1" s="116">
        <v>0.8</v>
      </c>
      <c r="F1" s="104" t="s">
        <v>30</v>
      </c>
      <c r="G1" s="112" t="s">
        <v>34</v>
      </c>
      <c r="H1" s="10" t="s">
        <v>35</v>
      </c>
      <c r="I1" s="112" t="s">
        <v>36</v>
      </c>
      <c r="J1" s="10" t="s">
        <v>37</v>
      </c>
      <c r="K1" s="96" t="s">
        <v>38</v>
      </c>
      <c r="L1" s="98" t="s">
        <v>39</v>
      </c>
      <c r="M1" s="100" t="s">
        <v>40</v>
      </c>
      <c r="N1" s="102" t="s">
        <v>41</v>
      </c>
    </row>
    <row r="2" spans="1:14" s="15" customFormat="1" ht="17.25" thickBot="1">
      <c r="A2" s="107"/>
      <c r="B2" s="109"/>
      <c r="C2" s="111"/>
      <c r="D2" s="115"/>
      <c r="E2" s="117"/>
      <c r="F2" s="105"/>
      <c r="G2" s="113"/>
      <c r="H2" s="11">
        <v>0.1</v>
      </c>
      <c r="I2" s="113"/>
      <c r="J2" s="11">
        <v>0.1</v>
      </c>
      <c r="K2" s="97"/>
      <c r="L2" s="99"/>
      <c r="M2" s="101"/>
      <c r="N2" s="103"/>
    </row>
    <row r="3" spans="1:14" s="2" customFormat="1" ht="17.25" thickTop="1">
      <c r="A3" s="77" t="s">
        <v>1</v>
      </c>
      <c r="B3" s="78"/>
      <c r="C3" s="19" t="s">
        <v>2</v>
      </c>
      <c r="D3" s="75">
        <v>263</v>
      </c>
      <c r="E3" s="7">
        <f>D3/300*80</f>
        <v>70.13333333333334</v>
      </c>
      <c r="F3" s="26">
        <f aca="true" t="shared" si="0" ref="F3:F16">RANK(D3,$D$3:$D$16)</f>
        <v>4</v>
      </c>
      <c r="G3" s="77">
        <v>214</v>
      </c>
      <c r="H3" s="7">
        <f aca="true" t="shared" si="1" ref="H3:H16">G3/MAX($G$3:$G$16)*10</f>
        <v>10</v>
      </c>
      <c r="I3" s="88">
        <v>105</v>
      </c>
      <c r="J3" s="7">
        <f aca="true" t="shared" si="2" ref="J3:J16">I3/MAX($I$3:$I$16)*10</f>
        <v>5.737704918032787</v>
      </c>
      <c r="K3" s="76">
        <f aca="true" t="shared" si="3" ref="K3:K16">H3+J3</f>
        <v>15.737704918032787</v>
      </c>
      <c r="L3" s="59">
        <f aca="true" t="shared" si="4" ref="L3:L16">RANK(K3,$K$3:$K$16)</f>
        <v>2</v>
      </c>
      <c r="M3" s="7">
        <f aca="true" t="shared" si="5" ref="M3:M16">E3+K3</f>
        <v>85.87103825136613</v>
      </c>
      <c r="N3" s="75">
        <f aca="true" t="shared" si="6" ref="N3:N16">RANK(M3,$M$3:$M$16)</f>
        <v>2</v>
      </c>
    </row>
    <row r="4" spans="1:14" s="2" customFormat="1" ht="16.5">
      <c r="A4" s="77" t="s">
        <v>3</v>
      </c>
      <c r="B4" s="78"/>
      <c r="C4" s="19" t="s">
        <v>4</v>
      </c>
      <c r="D4" s="75">
        <v>256</v>
      </c>
      <c r="E4" s="7">
        <f aca="true" t="shared" si="7" ref="E4:E16">D4/300*80</f>
        <v>68.26666666666667</v>
      </c>
      <c r="F4" s="26">
        <f t="shared" si="0"/>
        <v>7</v>
      </c>
      <c r="G4" s="77">
        <v>102</v>
      </c>
      <c r="H4" s="7">
        <f t="shared" si="1"/>
        <v>4.766355140186916</v>
      </c>
      <c r="I4" s="88">
        <v>37</v>
      </c>
      <c r="J4" s="7">
        <f t="shared" si="2"/>
        <v>2.021857923497268</v>
      </c>
      <c r="K4" s="76">
        <f t="shared" si="3"/>
        <v>6.788213063684184</v>
      </c>
      <c r="L4" s="59">
        <f t="shared" si="4"/>
        <v>12</v>
      </c>
      <c r="M4" s="7">
        <f t="shared" si="5"/>
        <v>75.05487973035085</v>
      </c>
      <c r="N4" s="75">
        <f t="shared" si="6"/>
        <v>9</v>
      </c>
    </row>
    <row r="5" spans="1:14" s="2" customFormat="1" ht="16.5">
      <c r="A5" s="77" t="s">
        <v>5</v>
      </c>
      <c r="B5" s="78"/>
      <c r="C5" s="19" t="s">
        <v>6</v>
      </c>
      <c r="D5" s="75">
        <v>255</v>
      </c>
      <c r="E5" s="7">
        <f t="shared" si="7"/>
        <v>68</v>
      </c>
      <c r="F5" s="26">
        <f t="shared" si="0"/>
        <v>8</v>
      </c>
      <c r="G5" s="77">
        <v>103</v>
      </c>
      <c r="H5" s="7">
        <f t="shared" si="1"/>
        <v>4.813084112149532</v>
      </c>
      <c r="I5" s="88">
        <v>41</v>
      </c>
      <c r="J5" s="7">
        <f t="shared" si="2"/>
        <v>2.240437158469945</v>
      </c>
      <c r="K5" s="76">
        <f t="shared" si="3"/>
        <v>7.053521270619477</v>
      </c>
      <c r="L5" s="59">
        <f t="shared" si="4"/>
        <v>11</v>
      </c>
      <c r="M5" s="7">
        <f t="shared" si="5"/>
        <v>75.05352127061948</v>
      </c>
      <c r="N5" s="75">
        <f t="shared" si="6"/>
        <v>10</v>
      </c>
    </row>
    <row r="6" spans="1:14" s="2" customFormat="1" ht="16.5">
      <c r="A6" s="77" t="s">
        <v>7</v>
      </c>
      <c r="B6" s="4"/>
      <c r="C6" s="19" t="s">
        <v>8</v>
      </c>
      <c r="D6" s="75">
        <v>254</v>
      </c>
      <c r="E6" s="7">
        <f t="shared" si="7"/>
        <v>67.73333333333333</v>
      </c>
      <c r="F6" s="26">
        <f t="shared" si="0"/>
        <v>9</v>
      </c>
      <c r="G6" s="77">
        <v>107</v>
      </c>
      <c r="H6" s="7">
        <f t="shared" si="1"/>
        <v>5</v>
      </c>
      <c r="I6" s="88">
        <v>113</v>
      </c>
      <c r="J6" s="7">
        <f t="shared" si="2"/>
        <v>6.174863387978142</v>
      </c>
      <c r="K6" s="76">
        <f t="shared" si="3"/>
        <v>11.174863387978142</v>
      </c>
      <c r="L6" s="59">
        <f t="shared" si="4"/>
        <v>5</v>
      </c>
      <c r="M6" s="7">
        <f t="shared" si="5"/>
        <v>78.90819672131147</v>
      </c>
      <c r="N6" s="75">
        <f t="shared" si="6"/>
        <v>6</v>
      </c>
    </row>
    <row r="7" spans="1:14" s="2" customFormat="1" ht="16.5">
      <c r="A7" s="77" t="s">
        <v>9</v>
      </c>
      <c r="B7" s="4"/>
      <c r="C7" s="19" t="s">
        <v>10</v>
      </c>
      <c r="D7" s="75">
        <v>241</v>
      </c>
      <c r="E7" s="7">
        <f t="shared" si="7"/>
        <v>64.26666666666667</v>
      </c>
      <c r="F7" s="26">
        <f t="shared" si="0"/>
        <v>14</v>
      </c>
      <c r="G7" s="77">
        <v>91</v>
      </c>
      <c r="H7" s="7">
        <f t="shared" si="1"/>
        <v>4.252336448598131</v>
      </c>
      <c r="I7" s="88">
        <v>44</v>
      </c>
      <c r="J7" s="7">
        <f t="shared" si="2"/>
        <v>2.4043715846994536</v>
      </c>
      <c r="K7" s="76">
        <f t="shared" si="3"/>
        <v>6.656708033297584</v>
      </c>
      <c r="L7" s="59">
        <f t="shared" si="4"/>
        <v>13</v>
      </c>
      <c r="M7" s="7">
        <f t="shared" si="5"/>
        <v>70.92337469996426</v>
      </c>
      <c r="N7" s="75">
        <f t="shared" si="6"/>
        <v>13</v>
      </c>
    </row>
    <row r="8" spans="1:14" s="2" customFormat="1" ht="16.5">
      <c r="A8" s="77" t="s">
        <v>11</v>
      </c>
      <c r="B8" s="4"/>
      <c r="C8" s="19" t="s">
        <v>12</v>
      </c>
      <c r="D8" s="75">
        <v>266</v>
      </c>
      <c r="E8" s="7">
        <f t="shared" si="7"/>
        <v>70.93333333333334</v>
      </c>
      <c r="F8" s="26">
        <f t="shared" si="0"/>
        <v>3</v>
      </c>
      <c r="G8" s="77">
        <v>94</v>
      </c>
      <c r="H8" s="7">
        <f t="shared" si="1"/>
        <v>4.392523364485982</v>
      </c>
      <c r="I8" s="88">
        <v>71</v>
      </c>
      <c r="J8" s="7">
        <f t="shared" si="2"/>
        <v>3.879781420765027</v>
      </c>
      <c r="K8" s="76">
        <f t="shared" si="3"/>
        <v>8.27230478525101</v>
      </c>
      <c r="L8" s="59">
        <f t="shared" si="4"/>
        <v>9</v>
      </c>
      <c r="M8" s="7">
        <f t="shared" si="5"/>
        <v>79.20563811858435</v>
      </c>
      <c r="N8" s="75">
        <f t="shared" si="6"/>
        <v>5</v>
      </c>
    </row>
    <row r="9" spans="1:14" s="2" customFormat="1" ht="16.5">
      <c r="A9" s="77" t="s">
        <v>13</v>
      </c>
      <c r="B9" s="4"/>
      <c r="C9" s="19" t="s">
        <v>14</v>
      </c>
      <c r="D9" s="75">
        <v>242</v>
      </c>
      <c r="E9" s="7">
        <f t="shared" si="7"/>
        <v>64.53333333333333</v>
      </c>
      <c r="F9" s="26">
        <f t="shared" si="0"/>
        <v>13</v>
      </c>
      <c r="G9" s="77">
        <v>88</v>
      </c>
      <c r="H9" s="7">
        <f t="shared" si="1"/>
        <v>4.11214953271028</v>
      </c>
      <c r="I9" s="88">
        <v>79</v>
      </c>
      <c r="J9" s="7">
        <f t="shared" si="2"/>
        <v>4.316939890710382</v>
      </c>
      <c r="K9" s="76">
        <f t="shared" si="3"/>
        <v>8.429089423420663</v>
      </c>
      <c r="L9" s="59">
        <f t="shared" si="4"/>
        <v>6</v>
      </c>
      <c r="M9" s="7">
        <f t="shared" si="5"/>
        <v>72.962422756754</v>
      </c>
      <c r="N9" s="75">
        <f t="shared" si="6"/>
        <v>12</v>
      </c>
    </row>
    <row r="10" spans="1:14" s="2" customFormat="1" ht="16.5">
      <c r="A10" s="77" t="s">
        <v>15</v>
      </c>
      <c r="B10" s="4"/>
      <c r="C10" s="19" t="s">
        <v>16</v>
      </c>
      <c r="D10" s="75">
        <v>246</v>
      </c>
      <c r="E10" s="7">
        <f t="shared" si="7"/>
        <v>65.6</v>
      </c>
      <c r="F10" s="26">
        <f t="shared" si="0"/>
        <v>11</v>
      </c>
      <c r="G10" s="77">
        <v>106</v>
      </c>
      <c r="H10" s="7">
        <f t="shared" si="1"/>
        <v>4.953271028037383</v>
      </c>
      <c r="I10" s="88">
        <v>63</v>
      </c>
      <c r="J10" s="7">
        <f t="shared" si="2"/>
        <v>3.442622950819672</v>
      </c>
      <c r="K10" s="76">
        <f t="shared" si="3"/>
        <v>8.395893978857055</v>
      </c>
      <c r="L10" s="59">
        <f t="shared" si="4"/>
        <v>7</v>
      </c>
      <c r="M10" s="7">
        <f t="shared" si="5"/>
        <v>73.99589397885705</v>
      </c>
      <c r="N10" s="75">
        <f t="shared" si="6"/>
        <v>11</v>
      </c>
    </row>
    <row r="11" spans="1:14" s="2" customFormat="1" ht="16.5">
      <c r="A11" s="77" t="s">
        <v>17</v>
      </c>
      <c r="B11" s="4"/>
      <c r="C11" s="19" t="s">
        <v>18</v>
      </c>
      <c r="D11" s="75">
        <v>246</v>
      </c>
      <c r="E11" s="7">
        <f t="shared" si="7"/>
        <v>65.6</v>
      </c>
      <c r="F11" s="26">
        <f t="shared" si="0"/>
        <v>11</v>
      </c>
      <c r="G11" s="77">
        <v>56</v>
      </c>
      <c r="H11" s="7">
        <f t="shared" si="1"/>
        <v>2.616822429906542</v>
      </c>
      <c r="I11" s="88">
        <v>36</v>
      </c>
      <c r="J11" s="7">
        <f t="shared" si="2"/>
        <v>1.9672131147540983</v>
      </c>
      <c r="K11" s="76">
        <f t="shared" si="3"/>
        <v>4.58403554466064</v>
      </c>
      <c r="L11" s="59">
        <f t="shared" si="4"/>
        <v>14</v>
      </c>
      <c r="M11" s="7">
        <f t="shared" si="5"/>
        <v>70.18403554466063</v>
      </c>
      <c r="N11" s="75">
        <f t="shared" si="6"/>
        <v>14</v>
      </c>
    </row>
    <row r="12" spans="1:14" ht="16.5">
      <c r="A12" s="77" t="s">
        <v>19</v>
      </c>
      <c r="B12" s="4"/>
      <c r="C12" s="19" t="s">
        <v>20</v>
      </c>
      <c r="D12" s="75">
        <v>252</v>
      </c>
      <c r="E12" s="7">
        <f t="shared" si="7"/>
        <v>67.2</v>
      </c>
      <c r="F12" s="26">
        <f t="shared" si="0"/>
        <v>10</v>
      </c>
      <c r="G12" s="64">
        <v>100</v>
      </c>
      <c r="H12" s="7">
        <f t="shared" si="1"/>
        <v>4.672897196261682</v>
      </c>
      <c r="I12" s="88">
        <v>68</v>
      </c>
      <c r="J12" s="7">
        <f t="shared" si="2"/>
        <v>3.7158469945355193</v>
      </c>
      <c r="K12" s="76">
        <f t="shared" si="3"/>
        <v>8.388744190797201</v>
      </c>
      <c r="L12" s="59">
        <f t="shared" si="4"/>
        <v>8</v>
      </c>
      <c r="M12" s="7">
        <f t="shared" si="5"/>
        <v>75.5887441907972</v>
      </c>
      <c r="N12" s="75">
        <f t="shared" si="6"/>
        <v>8</v>
      </c>
    </row>
    <row r="13" spans="1:14" ht="16.5">
      <c r="A13" s="77" t="s">
        <v>21</v>
      </c>
      <c r="B13" s="4"/>
      <c r="C13" s="19" t="s">
        <v>22</v>
      </c>
      <c r="D13" s="75">
        <v>258</v>
      </c>
      <c r="E13" s="7">
        <f t="shared" si="7"/>
        <v>68.8</v>
      </c>
      <c r="F13" s="26">
        <f t="shared" si="0"/>
        <v>6</v>
      </c>
      <c r="G13" s="64">
        <v>110</v>
      </c>
      <c r="H13" s="7">
        <f t="shared" si="1"/>
        <v>5.14018691588785</v>
      </c>
      <c r="I13" s="88">
        <v>50</v>
      </c>
      <c r="J13" s="7">
        <f t="shared" si="2"/>
        <v>2.7322404371584703</v>
      </c>
      <c r="K13" s="76">
        <f t="shared" si="3"/>
        <v>7.87242735304632</v>
      </c>
      <c r="L13" s="59">
        <f t="shared" si="4"/>
        <v>10</v>
      </c>
      <c r="M13" s="7">
        <f t="shared" si="5"/>
        <v>76.67242735304632</v>
      </c>
      <c r="N13" s="75">
        <f t="shared" si="6"/>
        <v>7</v>
      </c>
    </row>
    <row r="14" spans="1:14" ht="16.5">
      <c r="A14" s="77" t="s">
        <v>23</v>
      </c>
      <c r="B14" s="4"/>
      <c r="C14" s="19" t="s">
        <v>24</v>
      </c>
      <c r="D14" s="75">
        <v>273</v>
      </c>
      <c r="E14" s="7">
        <f t="shared" si="7"/>
        <v>72.8</v>
      </c>
      <c r="F14" s="26">
        <f t="shared" si="0"/>
        <v>1</v>
      </c>
      <c r="G14" s="64">
        <v>100</v>
      </c>
      <c r="H14" s="7">
        <f t="shared" si="1"/>
        <v>4.672897196261682</v>
      </c>
      <c r="I14" s="88">
        <v>122</v>
      </c>
      <c r="J14" s="7">
        <f t="shared" si="2"/>
        <v>6.666666666666666</v>
      </c>
      <c r="K14" s="76">
        <f t="shared" si="3"/>
        <v>11.339563862928348</v>
      </c>
      <c r="L14" s="59">
        <f t="shared" si="4"/>
        <v>4</v>
      </c>
      <c r="M14" s="7">
        <f t="shared" si="5"/>
        <v>84.13956386292834</v>
      </c>
      <c r="N14" s="75">
        <f t="shared" si="6"/>
        <v>3</v>
      </c>
    </row>
    <row r="15" spans="1:14" ht="16.5">
      <c r="A15" s="77" t="s">
        <v>25</v>
      </c>
      <c r="B15" s="4"/>
      <c r="C15" s="19" t="s">
        <v>26</v>
      </c>
      <c r="D15" s="75">
        <v>272</v>
      </c>
      <c r="E15" s="7">
        <f t="shared" si="7"/>
        <v>72.53333333333333</v>
      </c>
      <c r="F15" s="26">
        <f t="shared" si="0"/>
        <v>2</v>
      </c>
      <c r="G15" s="64">
        <v>142</v>
      </c>
      <c r="H15" s="7">
        <f t="shared" si="1"/>
        <v>6.635514018691588</v>
      </c>
      <c r="I15" s="88">
        <v>183</v>
      </c>
      <c r="J15" s="7">
        <f t="shared" si="2"/>
        <v>10</v>
      </c>
      <c r="K15" s="76">
        <f t="shared" si="3"/>
        <v>16.635514018691588</v>
      </c>
      <c r="L15" s="59">
        <f t="shared" si="4"/>
        <v>1</v>
      </c>
      <c r="M15" s="7">
        <f t="shared" si="5"/>
        <v>89.16884735202493</v>
      </c>
      <c r="N15" s="75">
        <f t="shared" si="6"/>
        <v>1</v>
      </c>
    </row>
    <row r="16" spans="1:14" ht="17.25" thickBot="1">
      <c r="A16" s="70" t="s">
        <v>27</v>
      </c>
      <c r="B16" s="6"/>
      <c r="C16" s="20" t="s">
        <v>28</v>
      </c>
      <c r="D16" s="68">
        <v>262</v>
      </c>
      <c r="E16" s="8">
        <f t="shared" si="7"/>
        <v>69.86666666666666</v>
      </c>
      <c r="F16" s="67">
        <f t="shared" si="0"/>
        <v>5</v>
      </c>
      <c r="G16" s="65">
        <v>139</v>
      </c>
      <c r="H16" s="8">
        <f t="shared" si="1"/>
        <v>6.4953271028037385</v>
      </c>
      <c r="I16" s="71">
        <v>133</v>
      </c>
      <c r="J16" s="8">
        <f t="shared" si="2"/>
        <v>7.267759562841531</v>
      </c>
      <c r="K16" s="69">
        <f t="shared" si="3"/>
        <v>13.763086665645268</v>
      </c>
      <c r="L16" s="60">
        <f t="shared" si="4"/>
        <v>3</v>
      </c>
      <c r="M16" s="8">
        <f t="shared" si="5"/>
        <v>83.62975333231194</v>
      </c>
      <c r="N16" s="68">
        <f t="shared" si="6"/>
        <v>4</v>
      </c>
    </row>
    <row r="17" spans="7:8" ht="16.5">
      <c r="G17" s="66"/>
      <c r="H17" s="61"/>
    </row>
    <row r="18" spans="7:8" ht="16.5">
      <c r="G18" s="66"/>
      <c r="H18" s="61"/>
    </row>
    <row r="19" spans="7:8" ht="16.5">
      <c r="G19" s="66"/>
      <c r="H19" s="61"/>
    </row>
    <row r="20" spans="7:8" ht="16.5">
      <c r="G20" s="66"/>
      <c r="H20" s="61"/>
    </row>
    <row r="21" spans="7:8" ht="16.5">
      <c r="G21" s="66"/>
      <c r="H21" s="61"/>
    </row>
    <row r="22" ht="16.5">
      <c r="H22" s="3"/>
    </row>
    <row r="23" ht="16.5">
      <c r="H23" s="3"/>
    </row>
    <row r="24" ht="16.5">
      <c r="H24" s="3"/>
    </row>
  </sheetData>
  <sheetProtection/>
  <mergeCells count="12">
    <mergeCell ref="D1:D2"/>
    <mergeCell ref="E1:E2"/>
    <mergeCell ref="K1:K2"/>
    <mergeCell ref="L1:L2"/>
    <mergeCell ref="M1:M2"/>
    <mergeCell ref="N1:N2"/>
    <mergeCell ref="F1:F2"/>
    <mergeCell ref="A1:A2"/>
    <mergeCell ref="B1:B2"/>
    <mergeCell ref="C1:C2"/>
    <mergeCell ref="G1:G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N16"/>
    </sheetView>
  </sheetViews>
  <sheetFormatPr defaultColWidth="9.00390625" defaultRowHeight="15.75"/>
  <cols>
    <col min="1" max="2" width="7.50390625" style="0" bestFit="1" customWidth="1"/>
    <col min="3" max="3" width="31.375" style="0" bestFit="1" customWidth="1"/>
    <col min="4" max="4" width="7.50390625" style="0" bestFit="1" customWidth="1"/>
    <col min="5" max="5" width="5.50390625" style="92" bestFit="1" customWidth="1"/>
    <col min="6" max="6" width="5.50390625" style="0" bestFit="1" customWidth="1"/>
    <col min="7" max="10" width="7.50390625" style="0" bestFit="1" customWidth="1"/>
    <col min="11" max="12" width="5.50390625" style="0" bestFit="1" customWidth="1"/>
    <col min="13" max="14" width="7.50390625" style="0" bestFit="1" customWidth="1"/>
  </cols>
  <sheetData>
    <row r="1" spans="1:14" ht="16.5">
      <c r="A1" s="106" t="s">
        <v>31</v>
      </c>
      <c r="B1" s="118" t="s">
        <v>32</v>
      </c>
      <c r="C1" s="120" t="s">
        <v>33</v>
      </c>
      <c r="D1" s="172" t="s">
        <v>29</v>
      </c>
      <c r="E1" s="116">
        <v>0.8</v>
      </c>
      <c r="F1" s="179" t="s">
        <v>30</v>
      </c>
      <c r="G1" s="112" t="s">
        <v>34</v>
      </c>
      <c r="H1" s="10" t="s">
        <v>35</v>
      </c>
      <c r="I1" s="112" t="s">
        <v>36</v>
      </c>
      <c r="J1" s="10" t="s">
        <v>37</v>
      </c>
      <c r="K1" s="123" t="s">
        <v>38</v>
      </c>
      <c r="L1" s="125" t="s">
        <v>39</v>
      </c>
      <c r="M1" s="102" t="s">
        <v>40</v>
      </c>
      <c r="N1" s="100" t="s">
        <v>41</v>
      </c>
    </row>
    <row r="2" spans="1:14" ht="17.25" thickBot="1">
      <c r="A2" s="107"/>
      <c r="B2" s="119"/>
      <c r="C2" s="121"/>
      <c r="D2" s="173"/>
      <c r="E2" s="122"/>
      <c r="F2" s="180"/>
      <c r="G2" s="113"/>
      <c r="H2" s="11">
        <v>0.1</v>
      </c>
      <c r="I2" s="113"/>
      <c r="J2" s="11">
        <v>0.1</v>
      </c>
      <c r="K2" s="124"/>
      <c r="L2" s="126"/>
      <c r="M2" s="103"/>
      <c r="N2" s="101"/>
    </row>
    <row r="3" spans="1:14" ht="17.25" thickTop="1">
      <c r="A3" s="85" t="s">
        <v>96</v>
      </c>
      <c r="B3" s="86"/>
      <c r="C3" s="89" t="s">
        <v>82</v>
      </c>
      <c r="D3" s="88">
        <v>272</v>
      </c>
      <c r="E3" s="177">
        <v>72.53333333333333</v>
      </c>
      <c r="F3" s="88">
        <v>2</v>
      </c>
      <c r="G3" s="91">
        <v>142</v>
      </c>
      <c r="H3" s="93">
        <v>6.635514018691588</v>
      </c>
      <c r="I3" s="91">
        <v>183</v>
      </c>
      <c r="J3" s="93">
        <v>10</v>
      </c>
      <c r="K3" s="61">
        <v>16.635514018691588</v>
      </c>
      <c r="L3" s="89">
        <v>1</v>
      </c>
      <c r="M3" s="177">
        <v>89.16884735202493</v>
      </c>
      <c r="N3" s="174">
        <v>1</v>
      </c>
    </row>
    <row r="4" spans="1:14" ht="16.5">
      <c r="A4" s="85" t="s">
        <v>97</v>
      </c>
      <c r="B4" s="86"/>
      <c r="C4" s="89" t="s">
        <v>83</v>
      </c>
      <c r="D4" s="88">
        <v>263</v>
      </c>
      <c r="E4" s="177">
        <v>70.13333333333334</v>
      </c>
      <c r="F4" s="88">
        <v>4</v>
      </c>
      <c r="G4" s="91">
        <v>214</v>
      </c>
      <c r="H4" s="93">
        <v>10</v>
      </c>
      <c r="I4" s="91">
        <v>105</v>
      </c>
      <c r="J4" s="93">
        <v>5.737704918032787</v>
      </c>
      <c r="K4" s="61">
        <v>15.737704918032787</v>
      </c>
      <c r="L4" s="89">
        <v>2</v>
      </c>
      <c r="M4" s="177">
        <v>85.87103825136613</v>
      </c>
      <c r="N4" s="174">
        <v>2</v>
      </c>
    </row>
    <row r="5" spans="1:14" ht="16.5">
      <c r="A5" s="85" t="s">
        <v>98</v>
      </c>
      <c r="B5" s="86"/>
      <c r="C5" s="89" t="s">
        <v>84</v>
      </c>
      <c r="D5" s="88">
        <v>273</v>
      </c>
      <c r="E5" s="177">
        <v>72.8</v>
      </c>
      <c r="F5" s="88">
        <v>1</v>
      </c>
      <c r="G5" s="91">
        <v>100</v>
      </c>
      <c r="H5" s="93">
        <v>4.672897196261682</v>
      </c>
      <c r="I5" s="91">
        <v>122</v>
      </c>
      <c r="J5" s="93">
        <v>6.666666666666666</v>
      </c>
      <c r="K5" s="61">
        <v>11.339563862928348</v>
      </c>
      <c r="L5" s="89">
        <v>4</v>
      </c>
      <c r="M5" s="177">
        <v>84.13956386292834</v>
      </c>
      <c r="N5" s="174">
        <v>3</v>
      </c>
    </row>
    <row r="6" spans="1:14" ht="16.5">
      <c r="A6" s="85" t="s">
        <v>99</v>
      </c>
      <c r="B6" s="4"/>
      <c r="C6" s="89" t="s">
        <v>85</v>
      </c>
      <c r="D6" s="88">
        <v>262</v>
      </c>
      <c r="E6" s="177">
        <v>69.86666666666666</v>
      </c>
      <c r="F6" s="88">
        <v>5</v>
      </c>
      <c r="G6" s="91">
        <v>139</v>
      </c>
      <c r="H6" s="93">
        <v>6.4953271028037385</v>
      </c>
      <c r="I6" s="91">
        <v>133</v>
      </c>
      <c r="J6" s="93">
        <v>7.267759562841531</v>
      </c>
      <c r="K6" s="61">
        <v>13.763086665645268</v>
      </c>
      <c r="L6" s="89">
        <v>3</v>
      </c>
      <c r="M6" s="177">
        <v>83.62975333231194</v>
      </c>
      <c r="N6" s="174">
        <v>4</v>
      </c>
    </row>
    <row r="7" spans="1:14" ht="16.5">
      <c r="A7" s="85" t="s">
        <v>100</v>
      </c>
      <c r="B7" s="4"/>
      <c r="C7" s="89" t="s">
        <v>86</v>
      </c>
      <c r="D7" s="88">
        <v>266</v>
      </c>
      <c r="E7" s="177">
        <v>70.93333333333334</v>
      </c>
      <c r="F7" s="88">
        <v>3</v>
      </c>
      <c r="G7" s="91">
        <v>94</v>
      </c>
      <c r="H7" s="93">
        <v>4.392523364485982</v>
      </c>
      <c r="I7" s="91">
        <v>71</v>
      </c>
      <c r="J7" s="93">
        <v>3.879781420765027</v>
      </c>
      <c r="K7" s="61">
        <v>8.27230478525101</v>
      </c>
      <c r="L7" s="89">
        <v>9</v>
      </c>
      <c r="M7" s="177">
        <v>79.20563811858435</v>
      </c>
      <c r="N7" s="174">
        <v>5</v>
      </c>
    </row>
    <row r="8" spans="1:14" ht="16.5">
      <c r="A8" s="85" t="s">
        <v>101</v>
      </c>
      <c r="B8" s="4"/>
      <c r="C8" s="89" t="s">
        <v>87</v>
      </c>
      <c r="D8" s="88">
        <v>254</v>
      </c>
      <c r="E8" s="177">
        <v>67.73333333333333</v>
      </c>
      <c r="F8" s="88">
        <v>9</v>
      </c>
      <c r="G8" s="91">
        <v>107</v>
      </c>
      <c r="H8" s="93">
        <v>5</v>
      </c>
      <c r="I8" s="91">
        <v>113</v>
      </c>
      <c r="J8" s="93">
        <v>6.174863387978142</v>
      </c>
      <c r="K8" s="61">
        <v>11.174863387978142</v>
      </c>
      <c r="L8" s="89">
        <v>5</v>
      </c>
      <c r="M8" s="177">
        <v>78.90819672131147</v>
      </c>
      <c r="N8" s="174">
        <v>6</v>
      </c>
    </row>
    <row r="9" spans="1:14" ht="16.5">
      <c r="A9" s="85" t="s">
        <v>102</v>
      </c>
      <c r="B9" s="4"/>
      <c r="C9" s="89" t="s">
        <v>88</v>
      </c>
      <c r="D9" s="88">
        <v>258</v>
      </c>
      <c r="E9" s="177">
        <v>68.8</v>
      </c>
      <c r="F9" s="88">
        <v>6</v>
      </c>
      <c r="G9" s="91">
        <v>110</v>
      </c>
      <c r="H9" s="93">
        <v>5.14018691588785</v>
      </c>
      <c r="I9" s="91">
        <v>50</v>
      </c>
      <c r="J9" s="93">
        <v>2.7322404371584703</v>
      </c>
      <c r="K9" s="61">
        <v>7.87242735304632</v>
      </c>
      <c r="L9" s="89">
        <v>10</v>
      </c>
      <c r="M9" s="177">
        <v>76.67242735304632</v>
      </c>
      <c r="N9" s="174">
        <v>7</v>
      </c>
    </row>
    <row r="10" spans="1:14" ht="16.5">
      <c r="A10" s="85" t="s">
        <v>103</v>
      </c>
      <c r="B10" s="4"/>
      <c r="C10" s="89" t="s">
        <v>89</v>
      </c>
      <c r="D10" s="88">
        <v>252</v>
      </c>
      <c r="E10" s="177">
        <v>67.2</v>
      </c>
      <c r="F10" s="88">
        <v>10</v>
      </c>
      <c r="G10" s="91">
        <v>100</v>
      </c>
      <c r="H10" s="93">
        <v>4.672897196261682</v>
      </c>
      <c r="I10" s="91">
        <v>68</v>
      </c>
      <c r="J10" s="93">
        <v>3.7158469945355193</v>
      </c>
      <c r="K10" s="61">
        <v>8.388744190797201</v>
      </c>
      <c r="L10" s="89">
        <v>8</v>
      </c>
      <c r="M10" s="177">
        <v>75.5887441907972</v>
      </c>
      <c r="N10" s="174">
        <v>8</v>
      </c>
    </row>
    <row r="11" spans="1:14" ht="16.5">
      <c r="A11" s="85" t="s">
        <v>104</v>
      </c>
      <c r="B11" s="4"/>
      <c r="C11" s="89" t="s">
        <v>90</v>
      </c>
      <c r="D11" s="88">
        <v>256</v>
      </c>
      <c r="E11" s="177">
        <v>68.26666666666667</v>
      </c>
      <c r="F11" s="88">
        <v>7</v>
      </c>
      <c r="G11" s="91">
        <v>102</v>
      </c>
      <c r="H11" s="93">
        <v>4.766355140186916</v>
      </c>
      <c r="I11" s="91">
        <v>37</v>
      </c>
      <c r="J11" s="93">
        <v>2.021857923497268</v>
      </c>
      <c r="K11" s="61">
        <v>6.788213063684184</v>
      </c>
      <c r="L11" s="89">
        <v>12</v>
      </c>
      <c r="M11" s="177">
        <v>75.05487973035085</v>
      </c>
      <c r="N11" s="174">
        <v>9</v>
      </c>
    </row>
    <row r="12" spans="1:14" ht="16.5">
      <c r="A12" s="85" t="s">
        <v>105</v>
      </c>
      <c r="B12" s="4"/>
      <c r="C12" s="89" t="s">
        <v>91</v>
      </c>
      <c r="D12" s="88">
        <v>255</v>
      </c>
      <c r="E12" s="177">
        <v>68</v>
      </c>
      <c r="F12" s="88">
        <v>8</v>
      </c>
      <c r="G12" s="91">
        <v>103</v>
      </c>
      <c r="H12" s="93">
        <v>4.813084112149532</v>
      </c>
      <c r="I12" s="91">
        <v>41</v>
      </c>
      <c r="J12" s="93">
        <v>2.240437158469945</v>
      </c>
      <c r="K12" s="61">
        <v>7.053521270619477</v>
      </c>
      <c r="L12" s="89">
        <v>11</v>
      </c>
      <c r="M12" s="177">
        <v>75.05352127061948</v>
      </c>
      <c r="N12" s="174">
        <v>10</v>
      </c>
    </row>
    <row r="13" spans="1:14" ht="16.5">
      <c r="A13" s="85" t="s">
        <v>106</v>
      </c>
      <c r="B13" s="4"/>
      <c r="C13" s="89" t="s">
        <v>92</v>
      </c>
      <c r="D13" s="88">
        <v>246</v>
      </c>
      <c r="E13" s="177">
        <v>65.6</v>
      </c>
      <c r="F13" s="88">
        <v>11</v>
      </c>
      <c r="G13" s="91">
        <v>106</v>
      </c>
      <c r="H13" s="93">
        <v>4.953271028037383</v>
      </c>
      <c r="I13" s="91">
        <v>63</v>
      </c>
      <c r="J13" s="93">
        <v>3.442622950819672</v>
      </c>
      <c r="K13" s="61">
        <v>8.395893978857055</v>
      </c>
      <c r="L13" s="89">
        <v>7</v>
      </c>
      <c r="M13" s="177">
        <v>73.99589397885705</v>
      </c>
      <c r="N13" s="174">
        <v>11</v>
      </c>
    </row>
    <row r="14" spans="1:14" ht="16.5">
      <c r="A14" s="85" t="s">
        <v>107</v>
      </c>
      <c r="B14" s="4"/>
      <c r="C14" s="89" t="s">
        <v>93</v>
      </c>
      <c r="D14" s="88">
        <v>242</v>
      </c>
      <c r="E14" s="177">
        <v>64.53333333333333</v>
      </c>
      <c r="F14" s="88">
        <v>13</v>
      </c>
      <c r="G14" s="91">
        <v>88</v>
      </c>
      <c r="H14" s="93">
        <v>4.11214953271028</v>
      </c>
      <c r="I14" s="91">
        <v>79</v>
      </c>
      <c r="J14" s="93">
        <v>4.316939890710382</v>
      </c>
      <c r="K14" s="61">
        <v>8.429089423420663</v>
      </c>
      <c r="L14" s="89">
        <v>6</v>
      </c>
      <c r="M14" s="177">
        <v>72.962422756754</v>
      </c>
      <c r="N14" s="174">
        <v>12</v>
      </c>
    </row>
    <row r="15" spans="1:14" ht="16.5">
      <c r="A15" s="85" t="s">
        <v>108</v>
      </c>
      <c r="B15" s="4"/>
      <c r="C15" s="89" t="s">
        <v>94</v>
      </c>
      <c r="D15" s="88">
        <v>241</v>
      </c>
      <c r="E15" s="177">
        <v>64.26666666666667</v>
      </c>
      <c r="F15" s="88">
        <v>14</v>
      </c>
      <c r="G15" s="91">
        <v>91</v>
      </c>
      <c r="H15" s="93">
        <v>4.252336448598131</v>
      </c>
      <c r="I15" s="91">
        <v>44</v>
      </c>
      <c r="J15" s="93">
        <v>2.4043715846994536</v>
      </c>
      <c r="K15" s="61">
        <v>6.656708033297584</v>
      </c>
      <c r="L15" s="89">
        <v>13</v>
      </c>
      <c r="M15" s="177">
        <v>70.92337469996426</v>
      </c>
      <c r="N15" s="174">
        <v>13</v>
      </c>
    </row>
    <row r="16" spans="1:14" ht="17.25" thickBot="1">
      <c r="A16" s="87" t="s">
        <v>109</v>
      </c>
      <c r="B16" s="6"/>
      <c r="C16" s="90" t="s">
        <v>95</v>
      </c>
      <c r="D16" s="175">
        <v>246</v>
      </c>
      <c r="E16" s="178">
        <v>65.6</v>
      </c>
      <c r="F16" s="175">
        <v>11</v>
      </c>
      <c r="G16" s="71">
        <v>56</v>
      </c>
      <c r="H16" s="94">
        <v>2.616822429906542</v>
      </c>
      <c r="I16" s="71">
        <v>36</v>
      </c>
      <c r="J16" s="94">
        <v>1.9672131147540983</v>
      </c>
      <c r="K16" s="95">
        <v>4.58403554466064</v>
      </c>
      <c r="L16" s="90">
        <v>14</v>
      </c>
      <c r="M16" s="178">
        <v>70.18403554466063</v>
      </c>
      <c r="N16" s="176">
        <v>14</v>
      </c>
    </row>
  </sheetData>
  <sheetProtection/>
  <mergeCells count="12">
    <mergeCell ref="G1:G2"/>
    <mergeCell ref="I1:I2"/>
    <mergeCell ref="K1:K2"/>
    <mergeCell ref="L1:L2"/>
    <mergeCell ref="M1:M2"/>
    <mergeCell ref="N1:N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0" zoomScaleNormal="90" zoomScalePageLayoutView="0" workbookViewId="0" topLeftCell="A1">
      <selection activeCell="B3" sqref="B3:B4"/>
    </sheetView>
  </sheetViews>
  <sheetFormatPr defaultColWidth="9.00390625" defaultRowHeight="15.75"/>
  <cols>
    <col min="1" max="2" width="6.75390625" style="2" customWidth="1"/>
    <col min="3" max="3" width="7.00390625" style="2" customWidth="1"/>
    <col min="4" max="4" width="6.625" style="2" customWidth="1"/>
    <col min="5" max="5" width="7.25390625" style="15" customWidth="1"/>
    <col min="6" max="6" width="8.75390625" style="2" customWidth="1"/>
    <col min="7" max="7" width="32.625" style="2" customWidth="1"/>
    <col min="8" max="8" width="9.75390625" style="2" customWidth="1"/>
    <col min="9" max="9" width="6.125" style="2" customWidth="1"/>
    <col min="10" max="10" width="6.625" style="2" customWidth="1"/>
    <col min="11" max="11" width="5.75390625" style="2" customWidth="1"/>
    <col min="12" max="12" width="6.875" style="2" customWidth="1"/>
    <col min="13" max="13" width="17.50390625" style="2" customWidth="1"/>
    <col min="14" max="14" width="25.75390625" style="2" customWidth="1"/>
    <col min="15" max="16384" width="9.00390625" style="2" customWidth="1"/>
  </cols>
  <sheetData>
    <row r="1" spans="1:14" s="15" customFormat="1" ht="16.5" customHeight="1" thickBot="1">
      <c r="A1" s="127" t="s">
        <v>41</v>
      </c>
      <c r="B1" s="129" t="s">
        <v>40</v>
      </c>
      <c r="C1" s="131" t="s">
        <v>29</v>
      </c>
      <c r="D1" s="133" t="s">
        <v>42</v>
      </c>
      <c r="E1" s="106" t="s">
        <v>31</v>
      </c>
      <c r="F1" s="108" t="s">
        <v>32</v>
      </c>
      <c r="G1" s="110" t="s">
        <v>43</v>
      </c>
      <c r="H1" s="138" t="s">
        <v>44</v>
      </c>
      <c r="I1" s="138"/>
      <c r="J1" s="138"/>
      <c r="K1" s="138"/>
      <c r="L1" s="138"/>
      <c r="M1" s="138"/>
      <c r="N1" s="139"/>
    </row>
    <row r="2" spans="1:14" s="15" customFormat="1" ht="17.25" thickBot="1">
      <c r="A2" s="128"/>
      <c r="B2" s="130"/>
      <c r="C2" s="132"/>
      <c r="D2" s="134"/>
      <c r="E2" s="135"/>
      <c r="F2" s="136"/>
      <c r="G2" s="137"/>
      <c r="H2" s="37" t="s">
        <v>45</v>
      </c>
      <c r="I2" s="38" t="s">
        <v>46</v>
      </c>
      <c r="J2" s="38" t="s">
        <v>47</v>
      </c>
      <c r="K2" s="49" t="s">
        <v>48</v>
      </c>
      <c r="L2" s="39" t="s">
        <v>49</v>
      </c>
      <c r="M2" s="40" t="s">
        <v>50</v>
      </c>
      <c r="N2" s="39" t="s">
        <v>51</v>
      </c>
    </row>
    <row r="3" spans="1:14" ht="50.25" customHeight="1" thickTop="1">
      <c r="A3" s="140">
        <v>1</v>
      </c>
      <c r="B3" s="142">
        <f>C3+D3</f>
        <v>89.16884735202493</v>
      </c>
      <c r="C3" s="144">
        <f>'排序結果'!E3</f>
        <v>72.53333333333333</v>
      </c>
      <c r="D3" s="146">
        <f>'排序結果'!K3</f>
        <v>16.635514018691588</v>
      </c>
      <c r="E3" s="148" t="str">
        <f>'排序結果'!A3</f>
        <v>圖文22</v>
      </c>
      <c r="F3" s="150"/>
      <c r="G3" s="152" t="str">
        <f>'排序結果'!C3</f>
        <v>滾滾風塵--400變800的恨 </v>
      </c>
      <c r="H3" s="31">
        <v>5000</v>
      </c>
      <c r="I3" s="5">
        <v>3000</v>
      </c>
      <c r="J3" s="5">
        <v>10000</v>
      </c>
      <c r="K3" s="5">
        <v>3</v>
      </c>
      <c r="L3" s="21">
        <v>1</v>
      </c>
      <c r="M3" s="43" t="s">
        <v>53</v>
      </c>
      <c r="N3" s="44" t="s">
        <v>54</v>
      </c>
    </row>
    <row r="4" spans="1:14" ht="17.25" customHeight="1" thickBot="1">
      <c r="A4" s="141"/>
      <c r="B4" s="143"/>
      <c r="C4" s="145"/>
      <c r="D4" s="147"/>
      <c r="E4" s="149"/>
      <c r="F4" s="151"/>
      <c r="G4" s="153"/>
      <c r="H4" s="154" t="s">
        <v>55</v>
      </c>
      <c r="I4" s="155"/>
      <c r="J4" s="155"/>
      <c r="K4" s="155"/>
      <c r="L4" s="156"/>
      <c r="M4" s="155"/>
      <c r="N4" s="157"/>
    </row>
    <row r="5" spans="1:14" ht="49.5">
      <c r="A5" s="140">
        <v>2</v>
      </c>
      <c r="B5" s="142">
        <f>C5+D5</f>
        <v>85.87103825136613</v>
      </c>
      <c r="C5" s="144">
        <f>'排序結果'!E4</f>
        <v>70.13333333333334</v>
      </c>
      <c r="D5" s="146">
        <f>'排序結果'!K4</f>
        <v>15.737704918032787</v>
      </c>
      <c r="E5" s="148" t="str">
        <f>'排序結果'!A4</f>
        <v>圖文01</v>
      </c>
      <c r="F5" s="150"/>
      <c r="G5" s="152" t="str">
        <f>'排序結果'!C4</f>
        <v>原來這都是宿命 </v>
      </c>
      <c r="H5" s="32">
        <v>3000</v>
      </c>
      <c r="I5" s="54">
        <v>2000</v>
      </c>
      <c r="J5" s="54">
        <v>8000</v>
      </c>
      <c r="K5" s="54">
        <v>2</v>
      </c>
      <c r="L5" s="33">
        <v>1</v>
      </c>
      <c r="M5" s="45" t="s">
        <v>56</v>
      </c>
      <c r="N5" s="46" t="s">
        <v>57</v>
      </c>
    </row>
    <row r="6" spans="1:14" ht="51" customHeight="1" thickBot="1">
      <c r="A6" s="141"/>
      <c r="B6" s="143"/>
      <c r="C6" s="145"/>
      <c r="D6" s="147"/>
      <c r="E6" s="149"/>
      <c r="F6" s="151"/>
      <c r="G6" s="153"/>
      <c r="H6" s="154" t="s">
        <v>58</v>
      </c>
      <c r="I6" s="164"/>
      <c r="J6" s="164"/>
      <c r="K6" s="164"/>
      <c r="L6" s="164"/>
      <c r="M6" s="164"/>
      <c r="N6" s="165"/>
    </row>
    <row r="7" spans="1:14" ht="33">
      <c r="A7" s="140">
        <v>3</v>
      </c>
      <c r="B7" s="142">
        <f>C7+D7</f>
        <v>84.13956386292834</v>
      </c>
      <c r="C7" s="144">
        <f>'排序結果'!E5</f>
        <v>72.8</v>
      </c>
      <c r="D7" s="146">
        <f>'排序結果'!K5</f>
        <v>11.339563862928348</v>
      </c>
      <c r="E7" s="148" t="str">
        <f>'排序結果'!A5</f>
        <v>圖文21</v>
      </c>
      <c r="F7" s="150"/>
      <c r="G7" s="152" t="str">
        <f>'排序結果'!C5</f>
        <v>養洨鬼 </v>
      </c>
      <c r="H7" s="32">
        <v>2000</v>
      </c>
      <c r="I7" s="54">
        <v>1000</v>
      </c>
      <c r="J7" s="54">
        <v>5000</v>
      </c>
      <c r="K7" s="54">
        <v>1</v>
      </c>
      <c r="L7" s="33">
        <v>1</v>
      </c>
      <c r="M7" s="45" t="s">
        <v>59</v>
      </c>
      <c r="N7" s="48" t="s">
        <v>60</v>
      </c>
    </row>
    <row r="8" spans="1:14" ht="17.25" thickBot="1">
      <c r="A8" s="141"/>
      <c r="B8" s="166"/>
      <c r="C8" s="167"/>
      <c r="D8" s="168"/>
      <c r="E8" s="169"/>
      <c r="F8" s="170"/>
      <c r="G8" s="171"/>
      <c r="H8" s="158" t="s">
        <v>61</v>
      </c>
      <c r="I8" s="159"/>
      <c r="J8" s="159"/>
      <c r="K8" s="159"/>
      <c r="L8" s="159"/>
      <c r="M8" s="159"/>
      <c r="N8" s="160"/>
    </row>
    <row r="9" spans="1:14" ht="16.5">
      <c r="A9" s="72">
        <v>4</v>
      </c>
      <c r="B9" s="79">
        <f>C9+D9</f>
        <v>83.62975333231194</v>
      </c>
      <c r="C9" s="62">
        <f>'排序結果'!E6</f>
        <v>69.86666666666666</v>
      </c>
      <c r="D9" s="62">
        <f>'排序結果'!K6</f>
        <v>13.763086665645268</v>
      </c>
      <c r="E9" s="62" t="str">
        <f>'排序結果'!A6</f>
        <v>圖文23</v>
      </c>
      <c r="F9" s="34"/>
      <c r="G9" s="82" t="str">
        <f>'排序結果'!C6</f>
        <v>流金歲月的符號 -- 幹 </v>
      </c>
      <c r="H9" s="74"/>
      <c r="I9" s="54">
        <v>500</v>
      </c>
      <c r="J9" s="54">
        <v>3000</v>
      </c>
      <c r="K9" s="54">
        <v>1</v>
      </c>
      <c r="L9" s="33">
        <v>1</v>
      </c>
      <c r="M9" s="50" t="s">
        <v>62</v>
      </c>
      <c r="N9" s="47" t="s">
        <v>63</v>
      </c>
    </row>
    <row r="10" spans="1:14" ht="16.5">
      <c r="A10" s="73">
        <v>5</v>
      </c>
      <c r="B10" s="80">
        <f>C10+D10</f>
        <v>79.20563811858435</v>
      </c>
      <c r="C10" s="9">
        <f>'排序結果'!E7</f>
        <v>70.93333333333334</v>
      </c>
      <c r="D10" s="9">
        <f>'排序結果'!K7</f>
        <v>8.27230478525101</v>
      </c>
      <c r="E10" s="9" t="str">
        <f>'排序結果'!A7</f>
        <v>圖文11</v>
      </c>
      <c r="F10" s="4"/>
      <c r="G10" s="83" t="str">
        <f>'排序結果'!C7</f>
        <v>今夜，妳是我的新娘</v>
      </c>
      <c r="H10" s="12"/>
      <c r="I10" s="5">
        <v>500</v>
      </c>
      <c r="J10" s="5">
        <v>3000</v>
      </c>
      <c r="K10" s="5">
        <v>1</v>
      </c>
      <c r="L10" s="21">
        <v>1</v>
      </c>
      <c r="M10" s="41" t="s">
        <v>64</v>
      </c>
      <c r="N10" s="42" t="s">
        <v>65</v>
      </c>
    </row>
    <row r="11" spans="1:14" ht="16.5">
      <c r="A11" s="73">
        <v>6</v>
      </c>
      <c r="B11" s="80">
        <f aca="true" t="shared" si="0" ref="B11:B19">C11+D11</f>
        <v>78.90819672131147</v>
      </c>
      <c r="C11" s="9">
        <f>'排序結果'!E8</f>
        <v>67.73333333333333</v>
      </c>
      <c r="D11" s="9">
        <f>'排序結果'!K8</f>
        <v>11.174863387978142</v>
      </c>
      <c r="E11" s="9" t="str">
        <f>'排序結果'!A8</f>
        <v>圖文09</v>
      </c>
      <c r="F11" s="4"/>
      <c r="G11" s="83" t="str">
        <f>'排序結果'!C8</f>
        <v>澳門中國城夜總會的結束</v>
      </c>
      <c r="H11" s="12"/>
      <c r="I11" s="5">
        <v>500</v>
      </c>
      <c r="J11" s="5">
        <v>3000</v>
      </c>
      <c r="K11" s="5">
        <v>1</v>
      </c>
      <c r="L11" s="21">
        <v>1</v>
      </c>
      <c r="M11" s="41" t="s">
        <v>52</v>
      </c>
      <c r="N11" s="42" t="s">
        <v>66</v>
      </c>
    </row>
    <row r="12" spans="1:14" ht="16.5">
      <c r="A12" s="73">
        <v>7</v>
      </c>
      <c r="B12" s="80">
        <f t="shared" si="0"/>
        <v>76.67242735304632</v>
      </c>
      <c r="C12" s="9">
        <f>'排序結果'!E9</f>
        <v>68.8</v>
      </c>
      <c r="D12" s="9">
        <f>'排序結果'!K9</f>
        <v>7.87242735304632</v>
      </c>
      <c r="E12" s="9" t="str">
        <f>'排序結果'!A9</f>
        <v>圖文20</v>
      </c>
      <c r="F12" s="4"/>
      <c r="G12" s="83" t="str">
        <f>'排序結果'!C9</f>
        <v>救國進行式ing </v>
      </c>
      <c r="H12" s="12"/>
      <c r="I12" s="5">
        <v>500</v>
      </c>
      <c r="J12" s="5">
        <v>3000</v>
      </c>
      <c r="K12" s="5">
        <v>1</v>
      </c>
      <c r="L12" s="21">
        <v>1</v>
      </c>
      <c r="M12" s="41" t="s">
        <v>0</v>
      </c>
      <c r="N12" s="42" t="s">
        <v>67</v>
      </c>
    </row>
    <row r="13" spans="1:14" ht="16.5">
      <c r="A13" s="73">
        <v>8</v>
      </c>
      <c r="B13" s="80">
        <f t="shared" si="0"/>
        <v>75.5887441907972</v>
      </c>
      <c r="C13" s="9">
        <f>'排序結果'!E10</f>
        <v>67.2</v>
      </c>
      <c r="D13" s="9">
        <f>'排序結果'!K10</f>
        <v>8.388744190797201</v>
      </c>
      <c r="E13" s="9" t="str">
        <f>'排序結果'!A10</f>
        <v>圖文19</v>
      </c>
      <c r="F13" s="4"/>
      <c r="G13" s="83" t="str">
        <f>'排序結果'!C10</f>
        <v>傻屌正傳IV -- 回鍋</v>
      </c>
      <c r="H13" s="12"/>
      <c r="I13" s="5">
        <v>500</v>
      </c>
      <c r="J13" s="5">
        <v>3000</v>
      </c>
      <c r="K13" s="5">
        <v>1</v>
      </c>
      <c r="L13" s="21">
        <v>1</v>
      </c>
      <c r="M13" s="41" t="s">
        <v>68</v>
      </c>
      <c r="N13" s="42" t="s">
        <v>69</v>
      </c>
    </row>
    <row r="14" spans="1:14" ht="16.5">
      <c r="A14" s="73">
        <v>9</v>
      </c>
      <c r="B14" s="80">
        <f t="shared" si="0"/>
        <v>75.05487973035085</v>
      </c>
      <c r="C14" s="9">
        <f>'排序結果'!E11</f>
        <v>68.26666666666667</v>
      </c>
      <c r="D14" s="9">
        <f>'排序結果'!K11</f>
        <v>6.788213063684184</v>
      </c>
      <c r="E14" s="9" t="str">
        <f>'排序結果'!A11</f>
        <v>圖文04</v>
      </c>
      <c r="F14" s="4"/>
      <c r="G14" s="83" t="str">
        <f>'排序結果'!C11</f>
        <v>浮生偷得二日閒</v>
      </c>
      <c r="H14" s="18"/>
      <c r="I14" s="18"/>
      <c r="J14" s="18"/>
      <c r="K14" s="18"/>
      <c r="L14" s="28"/>
      <c r="M14" s="41" t="s">
        <v>70</v>
      </c>
      <c r="N14" s="42" t="s">
        <v>71</v>
      </c>
    </row>
    <row r="15" spans="1:14" ht="16.5">
      <c r="A15" s="73">
        <v>10</v>
      </c>
      <c r="B15" s="80">
        <f t="shared" si="0"/>
        <v>75.05352127061948</v>
      </c>
      <c r="C15" s="9">
        <f>'排序結果'!E12</f>
        <v>68</v>
      </c>
      <c r="D15" s="9">
        <f>'排序結果'!K12</f>
        <v>7.053521270619477</v>
      </c>
      <c r="E15" s="9" t="str">
        <f>'排序結果'!A12</f>
        <v>圖文08</v>
      </c>
      <c r="F15" s="4"/>
      <c r="G15" s="83" t="str">
        <f>'排序結果'!C12</f>
        <v>群鶯獻慶之 流金 流精 留經 </v>
      </c>
      <c r="H15" s="18"/>
      <c r="I15" s="18"/>
      <c r="J15" s="18"/>
      <c r="K15" s="18"/>
      <c r="L15" s="28"/>
      <c r="M15" s="41"/>
      <c r="N15" s="42"/>
    </row>
    <row r="16" spans="1:14" ht="16.5">
      <c r="A16" s="73">
        <v>11</v>
      </c>
      <c r="B16" s="80">
        <f t="shared" si="0"/>
        <v>73.99589397885705</v>
      </c>
      <c r="C16" s="9">
        <f>'排序結果'!E13</f>
        <v>65.6</v>
      </c>
      <c r="D16" s="9">
        <f>'排序結果'!K13</f>
        <v>8.395893978857055</v>
      </c>
      <c r="E16" s="9" t="str">
        <f>'排序結果'!A13</f>
        <v>圖文14</v>
      </c>
      <c r="F16" s="4"/>
      <c r="G16" s="83" t="str">
        <f>'排序結果'!C13</f>
        <v>串燒 TWIN 寶貝</v>
      </c>
      <c r="H16" s="18"/>
      <c r="I16" s="18"/>
      <c r="J16" s="18"/>
      <c r="K16" s="18"/>
      <c r="L16" s="28"/>
      <c r="M16" s="41"/>
      <c r="N16" s="42"/>
    </row>
    <row r="17" spans="1:14" ht="16.5">
      <c r="A17" s="73">
        <v>12</v>
      </c>
      <c r="B17" s="80">
        <f t="shared" si="0"/>
        <v>72.962422756754</v>
      </c>
      <c r="C17" s="9">
        <f>'排序結果'!E14</f>
        <v>64.53333333333333</v>
      </c>
      <c r="D17" s="9">
        <f>'排序結果'!K14</f>
        <v>8.429089423420663</v>
      </c>
      <c r="E17" s="9" t="str">
        <f>'排序結果'!A14</f>
        <v>圖文12</v>
      </c>
      <c r="F17" s="4"/>
      <c r="G17" s="83" t="str">
        <f>'排序結果'!C14</f>
        <v>赤壁戰--祭東風三國美女來助性 </v>
      </c>
      <c r="H17" s="18"/>
      <c r="I17" s="18"/>
      <c r="J17" s="18"/>
      <c r="K17" s="18"/>
      <c r="L17" s="28"/>
      <c r="M17" s="41"/>
      <c r="N17" s="42"/>
    </row>
    <row r="18" spans="1:14" ht="16.5">
      <c r="A18" s="73">
        <v>13</v>
      </c>
      <c r="B18" s="80">
        <f t="shared" si="0"/>
        <v>70.92337469996426</v>
      </c>
      <c r="C18" s="9">
        <f>'排序結果'!E15</f>
        <v>64.26666666666667</v>
      </c>
      <c r="D18" s="9">
        <f>'排序結果'!K15</f>
        <v>6.656708033297584</v>
      </c>
      <c r="E18" s="9" t="str">
        <f>'排序結果'!A15</f>
        <v>圖文10</v>
      </c>
      <c r="F18" s="4"/>
      <c r="G18" s="83" t="str">
        <f>'排序結果'!C15</f>
        <v>恐龍救生隊</v>
      </c>
      <c r="H18" s="18"/>
      <c r="I18" s="18"/>
      <c r="J18" s="18"/>
      <c r="K18" s="18"/>
      <c r="L18" s="28"/>
      <c r="M18" s="41"/>
      <c r="N18" s="42"/>
    </row>
    <row r="19" spans="1:14" ht="17.25" thickBot="1">
      <c r="A19" s="73">
        <v>14</v>
      </c>
      <c r="B19" s="81">
        <f t="shared" si="0"/>
        <v>70.18403554466063</v>
      </c>
      <c r="C19" s="63">
        <f>'排序結果'!E16</f>
        <v>65.6</v>
      </c>
      <c r="D19" s="63">
        <f>'排序結果'!K16</f>
        <v>4.58403554466064</v>
      </c>
      <c r="E19" s="63" t="str">
        <f>'排序結果'!A16</f>
        <v>圖文16</v>
      </c>
      <c r="F19" s="6"/>
      <c r="G19" s="84" t="str">
        <f>'排序結果'!C16</f>
        <v>good bye my love 如果真有來生</v>
      </c>
      <c r="H19" s="18"/>
      <c r="I19" s="18"/>
      <c r="J19" s="18"/>
      <c r="K19" s="18"/>
      <c r="L19" s="28"/>
      <c r="M19" s="41"/>
      <c r="N19" s="42"/>
    </row>
    <row r="20" spans="1:14" ht="3.75" customHeight="1" thickBot="1">
      <c r="A20" s="16"/>
      <c r="B20" s="5"/>
      <c r="C20" s="5"/>
      <c r="D20" s="5"/>
      <c r="E20" s="5"/>
      <c r="F20" s="4"/>
      <c r="G20" s="4"/>
      <c r="H20" s="12"/>
      <c r="I20" s="12"/>
      <c r="J20" s="12"/>
      <c r="K20" s="12"/>
      <c r="L20" s="13"/>
      <c r="M20" s="17"/>
      <c r="N20" s="4"/>
    </row>
    <row r="21" spans="1:14" ht="16.5">
      <c r="A21" s="52" t="s">
        <v>72</v>
      </c>
      <c r="B21" s="34"/>
      <c r="C21" s="34"/>
      <c r="D21" s="34"/>
      <c r="E21" s="54"/>
      <c r="F21" s="34"/>
      <c r="G21" s="34"/>
      <c r="H21" s="36"/>
      <c r="I21" s="54">
        <v>300</v>
      </c>
      <c r="J21" s="54">
        <v>2000</v>
      </c>
      <c r="K21" s="54">
        <v>1</v>
      </c>
      <c r="L21" s="33" t="s">
        <v>73</v>
      </c>
      <c r="M21" s="35" t="s">
        <v>74</v>
      </c>
      <c r="N21" s="56" t="s">
        <v>75</v>
      </c>
    </row>
    <row r="22" spans="1:14" ht="18" customHeight="1" thickBot="1">
      <c r="A22" s="53" t="s">
        <v>76</v>
      </c>
      <c r="B22" s="6"/>
      <c r="C22" s="6"/>
      <c r="D22" s="6"/>
      <c r="E22" s="55"/>
      <c r="F22" s="6"/>
      <c r="G22" s="6"/>
      <c r="H22" s="29"/>
      <c r="I22" s="55">
        <v>200</v>
      </c>
      <c r="J22" s="55">
        <v>1000</v>
      </c>
      <c r="K22" s="55">
        <v>1</v>
      </c>
      <c r="L22" s="30" t="s">
        <v>77</v>
      </c>
      <c r="M22" s="14" t="s">
        <v>78</v>
      </c>
      <c r="N22" s="57" t="s">
        <v>79</v>
      </c>
    </row>
    <row r="23" spans="1:14" ht="3.75" customHeight="1" thickBot="1">
      <c r="A23" s="16"/>
      <c r="B23" s="4"/>
      <c r="C23" s="4"/>
      <c r="D23" s="4"/>
      <c r="E23" s="5"/>
      <c r="F23" s="4"/>
      <c r="G23" s="4"/>
      <c r="H23" s="27"/>
      <c r="I23" s="5"/>
      <c r="J23" s="5"/>
      <c r="K23" s="5"/>
      <c r="L23" s="5"/>
      <c r="M23" s="13"/>
      <c r="N23" s="17"/>
    </row>
    <row r="24" spans="1:14" ht="42.75" customHeight="1" thickBot="1">
      <c r="A24" s="24" t="s">
        <v>80</v>
      </c>
      <c r="B24" s="161" t="s">
        <v>81</v>
      </c>
      <c r="C24" s="162"/>
      <c r="D24" s="162"/>
      <c r="E24" s="162"/>
      <c r="F24" s="162"/>
      <c r="G24" s="163"/>
      <c r="H24" s="25"/>
      <c r="I24" s="51">
        <v>300</v>
      </c>
      <c r="J24" s="51">
        <v>2000</v>
      </c>
      <c r="K24" s="51">
        <v>1</v>
      </c>
      <c r="L24" s="23"/>
      <c r="M24" s="22"/>
      <c r="N24" s="23"/>
    </row>
    <row r="26" ht="17.25">
      <c r="B26" s="58"/>
    </row>
  </sheetData>
  <sheetProtection/>
  <mergeCells count="33">
    <mergeCell ref="B24:G24"/>
    <mergeCell ref="G5:G6"/>
    <mergeCell ref="H6:N6"/>
    <mergeCell ref="A7:A8"/>
    <mergeCell ref="B7:B8"/>
    <mergeCell ref="C7:C8"/>
    <mergeCell ref="D7:D8"/>
    <mergeCell ref="E7:E8"/>
    <mergeCell ref="F7:F8"/>
    <mergeCell ref="G7:G8"/>
    <mergeCell ref="H8:N8"/>
    <mergeCell ref="A5:A6"/>
    <mergeCell ref="B5:B6"/>
    <mergeCell ref="C5:C6"/>
    <mergeCell ref="D5:D6"/>
    <mergeCell ref="E5:E6"/>
    <mergeCell ref="F5:F6"/>
    <mergeCell ref="G1:G2"/>
    <mergeCell ref="H1:N1"/>
    <mergeCell ref="A3:A4"/>
    <mergeCell ref="B3:B4"/>
    <mergeCell ref="C3:C4"/>
    <mergeCell ref="D3:D4"/>
    <mergeCell ref="E3:E4"/>
    <mergeCell ref="F3:F4"/>
    <mergeCell ref="G3:G4"/>
    <mergeCell ref="H4:N4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14" sqref="A1:L14"/>
    </sheetView>
  </sheetViews>
  <sheetFormatPr defaultColWidth="9.00390625" defaultRowHeight="15.75"/>
  <cols>
    <col min="3" max="3" width="9.00390625" style="3" customWidth="1"/>
    <col min="6" max="6" width="9.00390625" style="3" customWidth="1"/>
    <col min="8" max="9" width="9.00390625" style="3" customWidth="1"/>
    <col min="11" max="11" width="9.00390625" style="3" customWidth="1"/>
  </cols>
  <sheetData>
    <row r="1" spans="1:12" ht="16.5">
      <c r="A1" t="s">
        <v>82</v>
      </c>
      <c r="B1">
        <v>272</v>
      </c>
      <c r="C1" s="3">
        <v>72.53333333333333</v>
      </c>
      <c r="D1">
        <v>2</v>
      </c>
      <c r="E1">
        <v>142</v>
      </c>
      <c r="F1" s="3">
        <v>6.635514018691588</v>
      </c>
      <c r="G1">
        <v>183</v>
      </c>
      <c r="H1" s="3">
        <v>10</v>
      </c>
      <c r="I1" s="3">
        <v>16.635514018691588</v>
      </c>
      <c r="J1">
        <v>1</v>
      </c>
      <c r="K1" s="3">
        <v>89.16884735202493</v>
      </c>
      <c r="L1">
        <v>1</v>
      </c>
    </row>
    <row r="2" spans="1:12" ht="16.5">
      <c r="A2" t="s">
        <v>83</v>
      </c>
      <c r="B2">
        <v>263</v>
      </c>
      <c r="C2" s="3">
        <v>70.13333333333334</v>
      </c>
      <c r="D2">
        <v>4</v>
      </c>
      <c r="E2">
        <v>214</v>
      </c>
      <c r="F2" s="3">
        <v>10</v>
      </c>
      <c r="G2">
        <v>105</v>
      </c>
      <c r="H2" s="3">
        <v>5.737704918032787</v>
      </c>
      <c r="I2" s="3">
        <v>15.737704918032787</v>
      </c>
      <c r="J2">
        <v>2</v>
      </c>
      <c r="K2" s="3">
        <v>85.87103825136613</v>
      </c>
      <c r="L2">
        <v>2</v>
      </c>
    </row>
    <row r="3" spans="1:12" ht="16.5">
      <c r="A3" t="s">
        <v>84</v>
      </c>
      <c r="B3">
        <v>273</v>
      </c>
      <c r="C3" s="3">
        <v>72.8</v>
      </c>
      <c r="D3">
        <v>1</v>
      </c>
      <c r="E3">
        <v>100</v>
      </c>
      <c r="F3" s="3">
        <v>4.672897196261682</v>
      </c>
      <c r="G3">
        <v>122</v>
      </c>
      <c r="H3" s="3">
        <v>6.666666666666666</v>
      </c>
      <c r="I3" s="3">
        <v>11.339563862928348</v>
      </c>
      <c r="J3">
        <v>4</v>
      </c>
      <c r="K3" s="3">
        <v>84.13956386292834</v>
      </c>
      <c r="L3">
        <v>3</v>
      </c>
    </row>
    <row r="4" spans="1:12" ht="16.5">
      <c r="A4" t="s">
        <v>85</v>
      </c>
      <c r="B4">
        <v>262</v>
      </c>
      <c r="C4" s="3">
        <v>69.86666666666666</v>
      </c>
      <c r="D4">
        <v>5</v>
      </c>
      <c r="E4">
        <v>139</v>
      </c>
      <c r="F4" s="3">
        <v>6.4953271028037385</v>
      </c>
      <c r="G4">
        <v>133</v>
      </c>
      <c r="H4" s="3">
        <v>7.267759562841531</v>
      </c>
      <c r="I4" s="3">
        <v>13.763086665645268</v>
      </c>
      <c r="J4">
        <v>3</v>
      </c>
      <c r="K4" s="3">
        <v>83.62975333231194</v>
      </c>
      <c r="L4">
        <v>4</v>
      </c>
    </row>
    <row r="5" spans="1:12" ht="16.5">
      <c r="A5" t="s">
        <v>86</v>
      </c>
      <c r="B5">
        <v>266</v>
      </c>
      <c r="C5" s="3">
        <v>70.93333333333334</v>
      </c>
      <c r="D5">
        <v>3</v>
      </c>
      <c r="E5">
        <v>94</v>
      </c>
      <c r="F5" s="3">
        <v>4.392523364485982</v>
      </c>
      <c r="G5">
        <v>71</v>
      </c>
      <c r="H5" s="3">
        <v>3.879781420765027</v>
      </c>
      <c r="I5" s="3">
        <v>8.27230478525101</v>
      </c>
      <c r="J5">
        <v>9</v>
      </c>
      <c r="K5" s="3">
        <v>79.20563811858435</v>
      </c>
      <c r="L5">
        <v>5</v>
      </c>
    </row>
    <row r="6" spans="1:12" ht="16.5">
      <c r="A6" t="s">
        <v>87</v>
      </c>
      <c r="B6">
        <v>254</v>
      </c>
      <c r="C6" s="3">
        <v>67.73333333333333</v>
      </c>
      <c r="D6">
        <v>9</v>
      </c>
      <c r="E6">
        <v>107</v>
      </c>
      <c r="F6" s="3">
        <v>5</v>
      </c>
      <c r="G6">
        <v>113</v>
      </c>
      <c r="H6" s="3">
        <v>6.174863387978142</v>
      </c>
      <c r="I6" s="3">
        <v>11.174863387978142</v>
      </c>
      <c r="J6">
        <v>5</v>
      </c>
      <c r="K6" s="3">
        <v>78.90819672131147</v>
      </c>
      <c r="L6">
        <v>6</v>
      </c>
    </row>
    <row r="7" spans="1:12" ht="16.5">
      <c r="A7" t="s">
        <v>88</v>
      </c>
      <c r="B7">
        <v>258</v>
      </c>
      <c r="C7" s="3">
        <v>68.8</v>
      </c>
      <c r="D7">
        <v>6</v>
      </c>
      <c r="E7">
        <v>110</v>
      </c>
      <c r="F7" s="3">
        <v>5.14018691588785</v>
      </c>
      <c r="G7">
        <v>50</v>
      </c>
      <c r="H7" s="3">
        <v>2.7322404371584703</v>
      </c>
      <c r="I7" s="3">
        <v>7.87242735304632</v>
      </c>
      <c r="J7">
        <v>10</v>
      </c>
      <c r="K7" s="3">
        <v>76.67242735304632</v>
      </c>
      <c r="L7">
        <v>7</v>
      </c>
    </row>
    <row r="8" spans="1:12" ht="16.5">
      <c r="A8" t="s">
        <v>89</v>
      </c>
      <c r="B8">
        <v>252</v>
      </c>
      <c r="C8" s="3">
        <v>67.2</v>
      </c>
      <c r="D8">
        <v>10</v>
      </c>
      <c r="E8">
        <v>100</v>
      </c>
      <c r="F8" s="3">
        <v>4.672897196261682</v>
      </c>
      <c r="G8">
        <v>68</v>
      </c>
      <c r="H8" s="3">
        <v>3.7158469945355193</v>
      </c>
      <c r="I8" s="3">
        <v>8.388744190797201</v>
      </c>
      <c r="J8">
        <v>8</v>
      </c>
      <c r="K8" s="3">
        <v>75.5887441907972</v>
      </c>
      <c r="L8">
        <v>8</v>
      </c>
    </row>
    <row r="9" spans="1:12" ht="16.5">
      <c r="A9" t="s">
        <v>90</v>
      </c>
      <c r="B9">
        <v>256</v>
      </c>
      <c r="C9" s="3">
        <v>68.26666666666667</v>
      </c>
      <c r="D9">
        <v>7</v>
      </c>
      <c r="E9">
        <v>102</v>
      </c>
      <c r="F9" s="3">
        <v>4.766355140186916</v>
      </c>
      <c r="G9">
        <v>37</v>
      </c>
      <c r="H9" s="3">
        <v>2.021857923497268</v>
      </c>
      <c r="I9" s="3">
        <v>6.788213063684184</v>
      </c>
      <c r="J9">
        <v>12</v>
      </c>
      <c r="K9" s="3">
        <v>75.05487973035085</v>
      </c>
      <c r="L9">
        <v>9</v>
      </c>
    </row>
    <row r="10" spans="1:12" ht="16.5">
      <c r="A10" t="s">
        <v>91</v>
      </c>
      <c r="B10">
        <v>255</v>
      </c>
      <c r="C10" s="3">
        <v>68</v>
      </c>
      <c r="D10">
        <v>8</v>
      </c>
      <c r="E10">
        <v>103</v>
      </c>
      <c r="F10" s="3">
        <v>4.813084112149532</v>
      </c>
      <c r="G10">
        <v>41</v>
      </c>
      <c r="H10" s="3">
        <v>2.240437158469945</v>
      </c>
      <c r="I10" s="3">
        <v>7.053521270619477</v>
      </c>
      <c r="J10">
        <v>11</v>
      </c>
      <c r="K10" s="3">
        <v>75.05352127061948</v>
      </c>
      <c r="L10">
        <v>10</v>
      </c>
    </row>
    <row r="11" spans="1:12" ht="16.5">
      <c r="A11" t="s">
        <v>92</v>
      </c>
      <c r="B11">
        <v>246</v>
      </c>
      <c r="C11" s="3">
        <v>65.6</v>
      </c>
      <c r="D11">
        <v>11</v>
      </c>
      <c r="E11">
        <v>106</v>
      </c>
      <c r="F11" s="3">
        <v>4.953271028037383</v>
      </c>
      <c r="G11">
        <v>63</v>
      </c>
      <c r="H11" s="3">
        <v>3.442622950819672</v>
      </c>
      <c r="I11" s="3">
        <v>8.395893978857055</v>
      </c>
      <c r="J11">
        <v>7</v>
      </c>
      <c r="K11" s="3">
        <v>73.99589397885705</v>
      </c>
      <c r="L11">
        <v>11</v>
      </c>
    </row>
    <row r="12" spans="1:12" ht="16.5">
      <c r="A12" t="s">
        <v>93</v>
      </c>
      <c r="B12">
        <v>242</v>
      </c>
      <c r="C12" s="3">
        <v>64.53333333333333</v>
      </c>
      <c r="D12">
        <v>13</v>
      </c>
      <c r="E12">
        <v>88</v>
      </c>
      <c r="F12" s="3">
        <v>4.11214953271028</v>
      </c>
      <c r="G12">
        <v>79</v>
      </c>
      <c r="H12" s="3">
        <v>4.316939890710382</v>
      </c>
      <c r="I12" s="3">
        <v>8.429089423420663</v>
      </c>
      <c r="J12">
        <v>6</v>
      </c>
      <c r="K12" s="3">
        <v>72.962422756754</v>
      </c>
      <c r="L12">
        <v>12</v>
      </c>
    </row>
    <row r="13" spans="1:12" ht="16.5">
      <c r="A13" t="s">
        <v>94</v>
      </c>
      <c r="B13">
        <v>241</v>
      </c>
      <c r="C13" s="3">
        <v>64.26666666666667</v>
      </c>
      <c r="D13">
        <v>14</v>
      </c>
      <c r="E13">
        <v>91</v>
      </c>
      <c r="F13" s="3">
        <v>4.252336448598131</v>
      </c>
      <c r="G13">
        <v>44</v>
      </c>
      <c r="H13" s="3">
        <v>2.4043715846994536</v>
      </c>
      <c r="I13" s="3">
        <v>6.656708033297584</v>
      </c>
      <c r="J13">
        <v>13</v>
      </c>
      <c r="K13" s="3">
        <v>70.92337469996426</v>
      </c>
      <c r="L13">
        <v>13</v>
      </c>
    </row>
    <row r="14" spans="1:12" ht="16.5">
      <c r="A14" t="s">
        <v>95</v>
      </c>
      <c r="B14">
        <v>246</v>
      </c>
      <c r="C14" s="3">
        <v>65.6</v>
      </c>
      <c r="D14">
        <v>11</v>
      </c>
      <c r="E14">
        <v>56</v>
      </c>
      <c r="F14" s="3">
        <v>2.616822429906542</v>
      </c>
      <c r="G14">
        <v>36</v>
      </c>
      <c r="H14" s="3">
        <v>1.9672131147540983</v>
      </c>
      <c r="I14" s="3">
        <v>4.58403554466064</v>
      </c>
      <c r="J14">
        <v>14</v>
      </c>
      <c r="K14" s="3">
        <v>70.18403554466063</v>
      </c>
      <c r="L14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61AB1J邱仁煜</cp:lastModifiedBy>
  <dcterms:created xsi:type="dcterms:W3CDTF">2011-06-13T07:45:29Z</dcterms:created>
  <dcterms:modified xsi:type="dcterms:W3CDTF">2011-06-21T03:49:32Z</dcterms:modified>
  <cp:category/>
  <cp:version/>
  <cp:contentType/>
  <cp:contentStatus/>
</cp:coreProperties>
</file>